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60" tabRatio="728"/>
  </bookViews>
  <sheets>
    <sheet name="7" sheetId="23" r:id="rId1"/>
  </sheets>
  <definedNames>
    <definedName name="_xlnm._FilterDatabase" localSheetId="0" hidden="1">'7'!$A$13:$H$39</definedName>
    <definedName name="_xlnm.Print_Area" localSheetId="0">'7'!$A$5:$H$41</definedName>
    <definedName name="_xlnm.Print_Area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H22" i="23" l="1"/>
  <c r="H25" i="23"/>
  <c r="G31" i="23"/>
  <c r="H31" i="23" l="1"/>
  <c r="H35" i="23"/>
  <c r="H17" i="23"/>
  <c r="H16" i="23"/>
  <c r="G17" i="23"/>
  <c r="G16" i="23"/>
  <c r="H34" i="23" l="1"/>
  <c r="G34" i="23"/>
  <c r="H30" i="23" l="1"/>
  <c r="G30" i="23"/>
  <c r="G39" i="23" l="1"/>
  <c r="H38" i="23" l="1"/>
  <c r="H21" i="23" l="1"/>
  <c r="H20" i="23"/>
  <c r="H19" i="23"/>
  <c r="H18" i="23"/>
  <c r="H39" i="23" l="1"/>
  <c r="H33" i="23"/>
</calcChain>
</file>

<file path=xl/sharedStrings.xml><?xml version="1.0" encoding="utf-8"?>
<sst xmlns="http://schemas.openxmlformats.org/spreadsheetml/2006/main" count="133" uniqueCount="59">
  <si>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</si>
  <si>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</si>
  <si>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</si>
  <si>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</si>
  <si>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</si>
  <si>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</si>
  <si>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</si>
  <si>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</si>
  <si>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</si>
  <si>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</si>
  <si>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</si>
  <si>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2</t>
  </si>
  <si>
    <t>01</t>
  </si>
  <si>
    <t>04</t>
  </si>
  <si>
    <t>121</t>
  </si>
  <si>
    <t>244</t>
  </si>
  <si>
    <t>851</t>
  </si>
  <si>
    <t>02</t>
  </si>
  <si>
    <t>03</t>
  </si>
  <si>
    <t>08</t>
  </si>
  <si>
    <t xml:space="preserve">Сумма  </t>
  </si>
  <si>
    <t>Изменения              (+;-)</t>
  </si>
  <si>
    <t>129</t>
  </si>
  <si>
    <t>Обеспечение деятельности администрации сельского поселения</t>
  </si>
  <si>
    <t>Осуществление первичного воинского учета на территориях, где отсутствуют военные комиссариаты</t>
  </si>
  <si>
    <t xml:space="preserve"> </t>
  </si>
  <si>
    <t>Уплата налога на имущество организаций и земельного налога</t>
  </si>
  <si>
    <t>Содержание дорог местного значения</t>
  </si>
  <si>
    <t>09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</si>
  <si>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                                                                                                  "Кебезенское сельское поселение" на 2022 год</t>
  </si>
  <si>
    <t>Материально-техническое обеспечение деятельности администрации сельского поселения</t>
  </si>
  <si>
    <t>870</t>
  </si>
  <si>
    <t>Резервный фонд</t>
  </si>
  <si>
    <t>11</t>
  </si>
  <si>
    <t>0100145700</t>
  </si>
  <si>
    <t>0100145900</t>
  </si>
  <si>
    <t>0100118090</t>
  </si>
  <si>
    <t>0100118010</t>
  </si>
  <si>
    <t>99001Ш1100</t>
  </si>
  <si>
    <t>9900251180</t>
  </si>
  <si>
    <t>0100418090</t>
  </si>
  <si>
    <t>0100311213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</si>
  <si>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</si>
  <si>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247</t>
  </si>
  <si>
    <t>Закупка энергетических ресурсов</t>
  </si>
  <si>
    <t>0100318090</t>
  </si>
  <si>
    <t>13</t>
  </si>
  <si>
    <t>9900445300</t>
  </si>
  <si>
    <t>Расходы на выполнение переданных полномочий в области законодательства об административных правонарушения</t>
  </si>
  <si>
    <t>Приложение 3</t>
  </si>
  <si>
    <t>14</t>
  </si>
  <si>
    <t>990010Ф001</t>
  </si>
  <si>
    <t>540</t>
  </si>
  <si>
    <t>Расходы на выполнение переданных полномочий по осуществлению внутреннего муниципального контроля</t>
  </si>
  <si>
    <t>0100518100</t>
  </si>
  <si>
    <t>Расходы на техническое обслуживание  и обеспечение передачи сигнала о состоянии автономных пожарных датчиков дыма</t>
  </si>
  <si>
    <t>853</t>
  </si>
  <si>
    <t>Уплата иных платежей (негативное воздействие на окружающую среду)</t>
  </si>
  <si>
    <t>к решению Совета депутатов "О внесении изменений в бюджет муниципального образования "Кебезенское сельское поселение"  на 2022 год и плановый период 2023-2024 годов" от  22.06.2022 г.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</si>
</sst>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/>
    </xf>
    <xf numFmtId="2" fontId="21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0" fontId="21" fillId="0" borderId="0" xfId="0" applyFont="1" applyAlignment="1">
      <alignment wrapText="1"/>
    </xf>
    <xf numFmtId="49" fontId="21" fillId="0" borderId="3" xfId="0" applyNumberFormat="1" applyFont="1" applyFill="1" applyBorder="1" applyAlignment="1">
      <alignment vertical="top" wrapText="1"/>
    </xf>
    <xf numFmtId="167" fontId="21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J16" sqref="J16"/>
    </sheetView>
  </sheetViews>
  <sheetFormatPr defaultColWidth="3.5703125" defaultRowHeight="15.75" x14ac:dyDescent="0.2"/>
  <cols>
    <col min="1" max="1" width="5.28515625" style="13" customWidth="1"/>
    <col min="2" max="2" width="33.7109375" style="1" customWidth="1"/>
    <col min="3" max="3" width="9.42578125" style="2" customWidth="1"/>
    <col min="4" max="4" width="11.7109375" style="2" customWidth="1"/>
    <col min="5" max="5" width="15.5703125" style="2" customWidth="1"/>
    <col min="6" max="6" width="12.42578125" style="2" customWidth="1"/>
    <col min="7" max="7" width="11.5703125" style="2" customWidth="1"/>
    <col min="8" max="8" width="13.85546875" style="2" customWidth="1"/>
    <col min="9" max="255" width="9.140625" style="3" customWidth="1"/>
    <col min="256" max="16384" width="3.5703125" style="3"/>
  </cols>
  <sheetData>
    <row r="1" spans="1:10" x14ac:dyDescent="0.2">
      <c r="F1" s="43" t="s">
        <v>49</v>
      </c>
      <c r="G1" s="43"/>
      <c r="H1" s="43"/>
    </row>
    <row r="2" spans="1:10" ht="67.150000000000006" customHeight="1" x14ac:dyDescent="0.2">
      <c r="F2" s="44" t="s">
        <v>58</v>
      </c>
      <c r="G2" s="44"/>
      <c r="H2" s="44"/>
    </row>
    <row r="3" spans="1:10" x14ac:dyDescent="0.2">
      <c r="F3" s="44"/>
      <c r="G3" s="44"/>
      <c r="H3" s="44"/>
    </row>
    <row r="5" spans="1:10" ht="102.75" customHeight="1" x14ac:dyDescent="0.2">
      <c r="D5" s="17"/>
      <c r="E5" s="19"/>
      <c r="F5" s="45"/>
      <c r="G5" s="45"/>
      <c r="H5" s="45"/>
    </row>
    <row r="6" spans="1:10" ht="15" customHeight="1" x14ac:dyDescent="0.2">
      <c r="D6" s="17"/>
      <c r="E6" s="19" t="s">
        <v>25</v>
      </c>
      <c r="F6" s="45"/>
      <c r="G6" s="45"/>
      <c r="H6" s="45"/>
    </row>
    <row r="7" spans="1:10" ht="15" customHeight="1" x14ac:dyDescent="0.2">
      <c r="D7" s="17"/>
      <c r="E7" s="19"/>
      <c r="F7" s="20"/>
      <c r="G7" s="20"/>
      <c r="H7" s="20"/>
    </row>
    <row r="8" spans="1:10" ht="14.25" customHeight="1" x14ac:dyDescent="0.2">
      <c r="D8" s="17"/>
      <c r="E8" s="45"/>
      <c r="F8" s="45"/>
      <c r="G8" s="45"/>
      <c r="H8" s="45"/>
    </row>
    <row r="9" spans="1:10" s="5" customFormat="1" ht="64.5" customHeight="1" x14ac:dyDescent="0.3">
      <c r="A9" s="47" t="s">
        <v>29</v>
      </c>
      <c r="B9" s="47"/>
      <c r="C9" s="47"/>
      <c r="D9" s="47"/>
      <c r="E9" s="47"/>
      <c r="F9" s="47"/>
      <c r="G9" s="47"/>
      <c r="H9" s="48"/>
    </row>
    <row r="10" spans="1:10" s="5" customFormat="1" ht="16.5" customHeight="1" x14ac:dyDescent="0.3">
      <c r="A10" s="21"/>
      <c r="B10" s="21"/>
      <c r="C10" s="21"/>
      <c r="D10" s="21"/>
      <c r="E10" s="21"/>
      <c r="F10" s="21"/>
      <c r="G10" s="21"/>
      <c r="H10" s="22"/>
    </row>
    <row r="11" spans="1:10" s="4" customFormat="1" x14ac:dyDescent="0.25">
      <c r="A11" s="14"/>
      <c r="B11" s="14"/>
      <c r="C11" s="14"/>
      <c r="D11" s="14"/>
      <c r="E11" s="18"/>
      <c r="F11" s="49" t="s">
        <v>1</v>
      </c>
      <c r="G11" s="49"/>
      <c r="H11" s="49"/>
    </row>
    <row r="12" spans="1:10" s="6" customFormat="1" ht="36.75" customHeight="1" x14ac:dyDescent="0.3">
      <c r="A12" s="23" t="s">
        <v>2</v>
      </c>
      <c r="B12" s="23" t="s">
        <v>3</v>
      </c>
      <c r="C12" s="24" t="s">
        <v>7</v>
      </c>
      <c r="D12" s="24" t="s">
        <v>8</v>
      </c>
      <c r="E12" s="24" t="s">
        <v>9</v>
      </c>
      <c r="F12" s="24" t="s">
        <v>10</v>
      </c>
      <c r="G12" s="24" t="s">
        <v>21</v>
      </c>
      <c r="H12" s="23" t="s">
        <v>20</v>
      </c>
    </row>
    <row r="13" spans="1:10" s="11" customFormat="1" x14ac:dyDescent="0.25">
      <c r="A13" s="27">
        <v>1</v>
      </c>
      <c r="B13" s="27">
        <v>2</v>
      </c>
      <c r="C13" s="26" t="s">
        <v>11</v>
      </c>
      <c r="D13" s="26" t="s">
        <v>4</v>
      </c>
      <c r="E13" s="26" t="s">
        <v>5</v>
      </c>
      <c r="F13" s="26" t="s">
        <v>6</v>
      </c>
      <c r="G13" s="27">
        <v>6</v>
      </c>
      <c r="H13" s="27">
        <v>7</v>
      </c>
    </row>
    <row r="14" spans="1:10" s="11" customFormat="1" ht="16.5" customHeight="1" x14ac:dyDescent="0.25">
      <c r="A14" s="51">
        <v>1</v>
      </c>
      <c r="B14" s="52" t="s">
        <v>23</v>
      </c>
      <c r="C14" s="24" t="s">
        <v>12</v>
      </c>
      <c r="D14" s="24" t="s">
        <v>17</v>
      </c>
      <c r="E14" s="24" t="s">
        <v>34</v>
      </c>
      <c r="F14" s="24" t="s">
        <v>14</v>
      </c>
      <c r="G14" s="23"/>
      <c r="H14" s="30">
        <v>345.5</v>
      </c>
    </row>
    <row r="15" spans="1:10" s="11" customFormat="1" ht="17.25" customHeight="1" x14ac:dyDescent="0.25">
      <c r="A15" s="51"/>
      <c r="B15" s="52"/>
      <c r="C15" s="24" t="s">
        <v>12</v>
      </c>
      <c r="D15" s="24" t="s">
        <v>17</v>
      </c>
      <c r="E15" s="24" t="s">
        <v>34</v>
      </c>
      <c r="F15" s="24" t="s">
        <v>22</v>
      </c>
      <c r="G15" s="23"/>
      <c r="H15" s="30">
        <v>104.3</v>
      </c>
    </row>
    <row r="16" spans="1:10" s="7" customFormat="1" ht="15" customHeight="1" x14ac:dyDescent="0.25">
      <c r="A16" s="51">
        <v>2</v>
      </c>
      <c r="B16" s="55" t="s">
        <v>30</v>
      </c>
      <c r="C16" s="24" t="s">
        <v>12</v>
      </c>
      <c r="D16" s="24" t="s">
        <v>13</v>
      </c>
      <c r="E16" s="24" t="s">
        <v>37</v>
      </c>
      <c r="F16" s="24" t="s">
        <v>14</v>
      </c>
      <c r="G16" s="25">
        <f>-19.2</f>
        <v>-19.2</v>
      </c>
      <c r="H16" s="30">
        <f>494.1+106.3+25.7-19.2</f>
        <v>606.9</v>
      </c>
      <c r="J16" s="16"/>
    </row>
    <row r="17" spans="1:11" s="7" customFormat="1" ht="15" customHeight="1" x14ac:dyDescent="0.25">
      <c r="A17" s="51"/>
      <c r="B17" s="56"/>
      <c r="C17" s="24" t="s">
        <v>12</v>
      </c>
      <c r="D17" s="24" t="s">
        <v>13</v>
      </c>
      <c r="E17" s="24" t="s">
        <v>37</v>
      </c>
      <c r="F17" s="24" t="s">
        <v>22</v>
      </c>
      <c r="G17" s="25">
        <f>-5.8</f>
        <v>-5.8</v>
      </c>
      <c r="H17" s="30">
        <f>149.2+32.1+7.7-5.8</f>
        <v>183.19999999999996</v>
      </c>
      <c r="J17" s="16"/>
    </row>
    <row r="18" spans="1:11" s="7" customFormat="1" ht="15" customHeight="1" x14ac:dyDescent="0.25">
      <c r="A18" s="51"/>
      <c r="B18" s="56"/>
      <c r="C18" s="24" t="s">
        <v>12</v>
      </c>
      <c r="D18" s="24" t="s">
        <v>13</v>
      </c>
      <c r="E18" s="24" t="s">
        <v>34</v>
      </c>
      <c r="F18" s="24" t="s">
        <v>14</v>
      </c>
      <c r="G18" s="25"/>
      <c r="H18" s="30">
        <f>298.3+11.4+7.9</f>
        <v>317.59999999999997</v>
      </c>
      <c r="J18" s="16"/>
    </row>
    <row r="19" spans="1:11" s="7" customFormat="1" ht="15" customHeight="1" x14ac:dyDescent="0.25">
      <c r="A19" s="51"/>
      <c r="B19" s="56"/>
      <c r="C19" s="24" t="s">
        <v>12</v>
      </c>
      <c r="D19" s="24" t="s">
        <v>13</v>
      </c>
      <c r="E19" s="24" t="s">
        <v>34</v>
      </c>
      <c r="F19" s="24" t="s">
        <v>22</v>
      </c>
      <c r="G19" s="25"/>
      <c r="H19" s="30">
        <f>90.1+3.4+2.4</f>
        <v>95.9</v>
      </c>
      <c r="J19" s="16"/>
    </row>
    <row r="20" spans="1:11" s="7" customFormat="1" ht="15" customHeight="1" x14ac:dyDescent="0.25">
      <c r="A20" s="51"/>
      <c r="B20" s="56"/>
      <c r="C20" s="24" t="s">
        <v>12</v>
      </c>
      <c r="D20" s="24" t="s">
        <v>13</v>
      </c>
      <c r="E20" s="24" t="s">
        <v>35</v>
      </c>
      <c r="F20" s="24" t="s">
        <v>14</v>
      </c>
      <c r="G20" s="35"/>
      <c r="H20" s="30">
        <f>353.9+7.9-9.3</f>
        <v>352.49999999999994</v>
      </c>
      <c r="J20" s="16"/>
    </row>
    <row r="21" spans="1:11" s="7" customFormat="1" ht="15" customHeight="1" x14ac:dyDescent="0.25">
      <c r="A21" s="51"/>
      <c r="B21" s="56"/>
      <c r="C21" s="24" t="s">
        <v>12</v>
      </c>
      <c r="D21" s="24" t="s">
        <v>13</v>
      </c>
      <c r="E21" s="24" t="s">
        <v>35</v>
      </c>
      <c r="F21" s="24" t="s">
        <v>22</v>
      </c>
      <c r="G21" s="35"/>
      <c r="H21" s="30">
        <f>106.9+2.4-2.8</f>
        <v>106.50000000000001</v>
      </c>
      <c r="J21" s="16"/>
    </row>
    <row r="22" spans="1:11" s="7" customFormat="1" ht="15" customHeight="1" x14ac:dyDescent="0.25">
      <c r="A22" s="51"/>
      <c r="B22" s="56"/>
      <c r="C22" s="24" t="s">
        <v>12</v>
      </c>
      <c r="D22" s="24" t="s">
        <v>13</v>
      </c>
      <c r="E22" s="24" t="s">
        <v>36</v>
      </c>
      <c r="F22" s="24" t="s">
        <v>15</v>
      </c>
      <c r="G22" s="30">
        <v>25</v>
      </c>
      <c r="H22" s="25">
        <f>50+111.2+25</f>
        <v>186.2</v>
      </c>
      <c r="J22" s="16"/>
    </row>
    <row r="23" spans="1:11" s="7" customFormat="1" ht="15" customHeight="1" x14ac:dyDescent="0.25">
      <c r="A23" s="51"/>
      <c r="B23" s="56"/>
      <c r="C23" s="24" t="s">
        <v>12</v>
      </c>
      <c r="D23" s="24" t="s">
        <v>13</v>
      </c>
      <c r="E23" s="24" t="s">
        <v>36</v>
      </c>
      <c r="F23" s="24" t="s">
        <v>43</v>
      </c>
      <c r="G23" s="31"/>
      <c r="H23" s="25">
        <v>46.8</v>
      </c>
      <c r="J23" s="16"/>
    </row>
    <row r="24" spans="1:11" s="7" customFormat="1" ht="36.6" customHeight="1" x14ac:dyDescent="0.25">
      <c r="A24" s="51"/>
      <c r="B24" s="33" t="s">
        <v>26</v>
      </c>
      <c r="C24" s="24" t="s">
        <v>12</v>
      </c>
      <c r="D24" s="24" t="s">
        <v>13</v>
      </c>
      <c r="E24" s="24" t="s">
        <v>36</v>
      </c>
      <c r="F24" s="24" t="s">
        <v>16</v>
      </c>
      <c r="G24" s="31"/>
      <c r="H24" s="25">
        <v>31</v>
      </c>
      <c r="J24" s="16"/>
    </row>
    <row r="25" spans="1:11" s="7" customFormat="1" ht="15" customHeight="1" x14ac:dyDescent="0.25">
      <c r="A25" s="23">
        <v>3</v>
      </c>
      <c r="B25" s="32" t="s">
        <v>32</v>
      </c>
      <c r="C25" s="24" t="s">
        <v>12</v>
      </c>
      <c r="D25" s="24" t="s">
        <v>33</v>
      </c>
      <c r="E25" s="24" t="s">
        <v>38</v>
      </c>
      <c r="F25" s="24" t="s">
        <v>31</v>
      </c>
      <c r="G25" s="30">
        <v>6.2621099999999998</v>
      </c>
      <c r="H25" s="25">
        <f>10+6.26211</f>
        <v>16.26211</v>
      </c>
      <c r="J25" s="16"/>
    </row>
    <row r="26" spans="1:11" s="7" customFormat="1" ht="55.9" customHeight="1" x14ac:dyDescent="0.25">
      <c r="A26" s="34">
        <v>4</v>
      </c>
      <c r="B26" s="32" t="s">
        <v>48</v>
      </c>
      <c r="C26" s="24" t="s">
        <v>12</v>
      </c>
      <c r="D26" s="24" t="s">
        <v>46</v>
      </c>
      <c r="E26" s="24" t="s">
        <v>47</v>
      </c>
      <c r="F26" s="24" t="s">
        <v>15</v>
      </c>
      <c r="G26" s="30"/>
      <c r="H26" s="25">
        <v>18</v>
      </c>
      <c r="J26" s="16"/>
      <c r="K26" s="38"/>
    </row>
    <row r="27" spans="1:11" s="6" customFormat="1" ht="34.15" customHeight="1" x14ac:dyDescent="0.3">
      <c r="A27" s="51">
        <v>5</v>
      </c>
      <c r="B27" s="52" t="s">
        <v>24</v>
      </c>
      <c r="C27" s="24" t="s">
        <v>17</v>
      </c>
      <c r="D27" s="24" t="s">
        <v>18</v>
      </c>
      <c r="E27" s="24" t="s">
        <v>39</v>
      </c>
      <c r="F27" s="24" t="s">
        <v>14</v>
      </c>
      <c r="G27" s="25"/>
      <c r="H27" s="25">
        <v>100.3</v>
      </c>
      <c r="J27" s="16"/>
    </row>
    <row r="28" spans="1:11" s="6" customFormat="1" ht="22.5" customHeight="1" x14ac:dyDescent="0.3">
      <c r="A28" s="51"/>
      <c r="B28" s="52"/>
      <c r="C28" s="24" t="s">
        <v>17</v>
      </c>
      <c r="D28" s="24" t="s">
        <v>18</v>
      </c>
      <c r="E28" s="24" t="s">
        <v>39</v>
      </c>
      <c r="F28" s="24" t="s">
        <v>22</v>
      </c>
      <c r="G28" s="25"/>
      <c r="H28" s="25">
        <v>30.3</v>
      </c>
      <c r="J28" s="16"/>
    </row>
    <row r="29" spans="1:11" s="6" customFormat="1" ht="22.5" customHeight="1" x14ac:dyDescent="0.3">
      <c r="A29" s="51"/>
      <c r="B29" s="52"/>
      <c r="C29" s="24" t="s">
        <v>17</v>
      </c>
      <c r="D29" s="24" t="s">
        <v>18</v>
      </c>
      <c r="E29" s="24" t="s">
        <v>39</v>
      </c>
      <c r="F29" s="24" t="s">
        <v>15</v>
      </c>
      <c r="G29" s="25"/>
      <c r="H29" s="25">
        <v>8.5</v>
      </c>
      <c r="J29" s="16"/>
    </row>
    <row r="30" spans="1:11" s="6" customFormat="1" ht="73.900000000000006" customHeight="1" x14ac:dyDescent="0.3">
      <c r="A30" s="36">
        <v>6</v>
      </c>
      <c r="B30" s="39" t="s">
        <v>55</v>
      </c>
      <c r="C30" s="24" t="s">
        <v>18</v>
      </c>
      <c r="D30" s="24" t="s">
        <v>50</v>
      </c>
      <c r="E30" s="24" t="s">
        <v>54</v>
      </c>
      <c r="F30" s="24" t="s">
        <v>15</v>
      </c>
      <c r="G30" s="25">
        <f>33.6+21</f>
        <v>54.6</v>
      </c>
      <c r="H30" s="25">
        <f>33.6+21</f>
        <v>54.6</v>
      </c>
      <c r="J30" s="16"/>
    </row>
    <row r="31" spans="1:11" s="6" customFormat="1" ht="50.45" customHeight="1" x14ac:dyDescent="0.3">
      <c r="A31" s="51">
        <v>7</v>
      </c>
      <c r="B31" s="28" t="s">
        <v>30</v>
      </c>
      <c r="C31" s="24" t="s">
        <v>19</v>
      </c>
      <c r="D31" s="24" t="s">
        <v>12</v>
      </c>
      <c r="E31" s="29" t="s">
        <v>40</v>
      </c>
      <c r="F31" s="24" t="s">
        <v>15</v>
      </c>
      <c r="G31" s="25">
        <f>130.5+110</f>
        <v>240.5</v>
      </c>
      <c r="H31" s="25">
        <f>217.2-100-27.6+130.5+110</f>
        <v>330.1</v>
      </c>
      <c r="J31" s="16"/>
    </row>
    <row r="32" spans="1:11" s="6" customFormat="1" ht="22.5" customHeight="1" x14ac:dyDescent="0.3">
      <c r="A32" s="51"/>
      <c r="B32" s="28" t="s">
        <v>44</v>
      </c>
      <c r="C32" s="24" t="s">
        <v>19</v>
      </c>
      <c r="D32" s="24" t="s">
        <v>12</v>
      </c>
      <c r="E32" s="29" t="s">
        <v>40</v>
      </c>
      <c r="F32" s="24" t="s">
        <v>43</v>
      </c>
      <c r="G32" s="25"/>
      <c r="H32" s="25">
        <v>230.5</v>
      </c>
      <c r="J32" s="16"/>
    </row>
    <row r="33" spans="1:10" s="7" customFormat="1" ht="45.75" customHeight="1" x14ac:dyDescent="0.25">
      <c r="A33" s="23">
        <v>8</v>
      </c>
      <c r="B33" s="33" t="s">
        <v>26</v>
      </c>
      <c r="C33" s="24" t="s">
        <v>19</v>
      </c>
      <c r="D33" s="24" t="s">
        <v>12</v>
      </c>
      <c r="E33" s="29" t="s">
        <v>40</v>
      </c>
      <c r="F33" s="29" t="s">
        <v>16</v>
      </c>
      <c r="G33" s="30"/>
      <c r="H33" s="25">
        <f>188-88.8</f>
        <v>99.2</v>
      </c>
      <c r="J33" s="16"/>
    </row>
    <row r="34" spans="1:10" s="7" customFormat="1" ht="45.75" customHeight="1" x14ac:dyDescent="0.25">
      <c r="A34" s="37">
        <v>9</v>
      </c>
      <c r="B34" s="40" t="s">
        <v>57</v>
      </c>
      <c r="C34" s="24" t="s">
        <v>19</v>
      </c>
      <c r="D34" s="24" t="s">
        <v>12</v>
      </c>
      <c r="E34" s="29" t="s">
        <v>40</v>
      </c>
      <c r="F34" s="29" t="s">
        <v>56</v>
      </c>
      <c r="G34" s="41">
        <f>2.55589</f>
        <v>2.5558900000000002</v>
      </c>
      <c r="H34" s="41">
        <f>2.55589</f>
        <v>2.5558900000000002</v>
      </c>
      <c r="J34" s="16"/>
    </row>
    <row r="35" spans="1:10" s="7" customFormat="1" ht="28.15" customHeight="1" x14ac:dyDescent="0.25">
      <c r="A35" s="51">
        <v>10</v>
      </c>
      <c r="B35" s="53" t="s">
        <v>27</v>
      </c>
      <c r="C35" s="24" t="s">
        <v>13</v>
      </c>
      <c r="D35" s="24" t="s">
        <v>28</v>
      </c>
      <c r="E35" s="29" t="s">
        <v>41</v>
      </c>
      <c r="F35" s="29" t="s">
        <v>15</v>
      </c>
      <c r="G35" s="25"/>
      <c r="H35" s="25">
        <f>2877</f>
        <v>2877</v>
      </c>
      <c r="J35" s="16"/>
    </row>
    <row r="36" spans="1:10" s="7" customFormat="1" ht="18" x14ac:dyDescent="0.25">
      <c r="A36" s="51"/>
      <c r="B36" s="54"/>
      <c r="C36" s="24" t="s">
        <v>13</v>
      </c>
      <c r="D36" s="24" t="s">
        <v>28</v>
      </c>
      <c r="E36" s="29" t="s">
        <v>41</v>
      </c>
      <c r="F36" s="29" t="s">
        <v>43</v>
      </c>
      <c r="G36" s="25"/>
      <c r="H36" s="25">
        <v>74.599999999999994</v>
      </c>
      <c r="J36" s="16"/>
    </row>
    <row r="37" spans="1:10" s="7" customFormat="1" ht="35.450000000000003" customHeight="1" x14ac:dyDescent="0.25">
      <c r="A37" s="51"/>
      <c r="B37" s="33" t="s">
        <v>26</v>
      </c>
      <c r="C37" s="24" t="s">
        <v>13</v>
      </c>
      <c r="D37" s="24" t="s">
        <v>28</v>
      </c>
      <c r="E37" s="24" t="s">
        <v>45</v>
      </c>
      <c r="F37" s="29" t="s">
        <v>16</v>
      </c>
      <c r="G37" s="25"/>
      <c r="H37" s="25">
        <v>5.2</v>
      </c>
      <c r="J37" s="16"/>
    </row>
    <row r="38" spans="1:10" s="7" customFormat="1" ht="63.6" customHeight="1" x14ac:dyDescent="0.25">
      <c r="A38" s="36">
        <v>11</v>
      </c>
      <c r="B38" s="33" t="s">
        <v>53</v>
      </c>
      <c r="C38" s="24" t="s">
        <v>50</v>
      </c>
      <c r="D38" s="24" t="s">
        <v>18</v>
      </c>
      <c r="E38" s="24" t="s">
        <v>51</v>
      </c>
      <c r="F38" s="29" t="s">
        <v>52</v>
      </c>
      <c r="G38" s="25">
        <v>1.0820000000000001</v>
      </c>
      <c r="H38" s="25">
        <f>1.082</f>
        <v>1.0820000000000001</v>
      </c>
      <c r="J38" s="16"/>
    </row>
    <row r="39" spans="1:10" s="8" customFormat="1" ht="27" customHeight="1" x14ac:dyDescent="0.25">
      <c r="A39" s="23"/>
      <c r="B39" s="50" t="s">
        <v>0</v>
      </c>
      <c r="C39" s="50"/>
      <c r="D39" s="50"/>
      <c r="E39" s="50"/>
      <c r="F39" s="50"/>
      <c r="G39" s="42">
        <f>SUM(G14:G38)</f>
        <v>305</v>
      </c>
      <c r="H39" s="42">
        <f>SUM(H14:H38)</f>
        <v>6224.6000000000013</v>
      </c>
      <c r="I39" s="16"/>
      <c r="J39" s="16"/>
    </row>
    <row r="40" spans="1:10" s="8" customFormat="1" ht="18.75" x14ac:dyDescent="0.25">
      <c r="A40" s="15"/>
      <c r="B40" s="9"/>
      <c r="C40" s="10"/>
      <c r="D40" s="10"/>
      <c r="E40" s="10"/>
      <c r="F40" s="10"/>
      <c r="G40" s="10"/>
      <c r="H40" s="10"/>
    </row>
    <row r="41" spans="1:10" s="8" customFormat="1" ht="55.9" customHeight="1" x14ac:dyDescent="0.25">
      <c r="A41" s="46" t="s">
        <v>42</v>
      </c>
      <c r="B41" s="46"/>
      <c r="C41" s="46"/>
      <c r="D41" s="46"/>
      <c r="E41" s="46"/>
      <c r="F41" s="46"/>
      <c r="G41" s="46"/>
      <c r="H41" s="46"/>
      <c r="I41" s="12"/>
    </row>
  </sheetData>
  <autoFilter ref="A13:H39"/>
  <mergeCells count="18">
    <mergeCell ref="A41:H41"/>
    <mergeCell ref="A9:H9"/>
    <mergeCell ref="F11:H11"/>
    <mergeCell ref="B39:F39"/>
    <mergeCell ref="A14:A15"/>
    <mergeCell ref="B14:B15"/>
    <mergeCell ref="A27:A29"/>
    <mergeCell ref="B27:B29"/>
    <mergeCell ref="A16:A24"/>
    <mergeCell ref="A35:A37"/>
    <mergeCell ref="A31:A32"/>
    <mergeCell ref="B35:B36"/>
    <mergeCell ref="B16:B23"/>
    <mergeCell ref="F1:H1"/>
    <mergeCell ref="F2:H3"/>
    <mergeCell ref="F5:H5"/>
    <mergeCell ref="F6:H6"/>
    <mergeCell ref="E8:H8"/>
  </mergeCells>
  <phoneticPr fontId="3" type="noConversion"/>
  <pageMargins left="0.78740157480314965" right="0.39370078740157483" top="0.39370078740157483" bottom="0.39370078740157483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user2</cp:lastModifiedBy>
  <cp:lastPrinted>2020-12-16T04:04:18Z</cp:lastPrinted>
  <dcterms:created xsi:type="dcterms:W3CDTF">2007-09-12T09:25:25Z</dcterms:created>
  <dcterms:modified xsi:type="dcterms:W3CDTF">2022-07-05T12:28:00Z</dcterms:modified>
</cp:coreProperties>
</file>